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EPS\Presmetki\10.Oktomvri 2020\"/>
    </mc:Choice>
  </mc:AlternateContent>
  <bookViews>
    <workbookView xWindow="0" yWindow="0" windowWidth="28800" windowHeight="12300" activeTab="1"/>
  </bookViews>
  <sheets>
    <sheet name="Известување" sheetId="5" r:id="rId1"/>
    <sheet name="Ангажирана aFRR и mFRR енергија" sheetId="3" r:id="rId2"/>
    <sheet name="Цена на порамнување" sheetId="4" r:id="rId3"/>
    <sheet name="ACE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3" l="1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E29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E14" i="3"/>
  <c r="C4" i="6" l="1"/>
  <c r="AB18" i="4" l="1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D29" i="3"/>
  <c r="C29" i="3"/>
  <c r="C24" i="3"/>
  <c r="C19" i="3"/>
  <c r="D14" i="3"/>
  <c r="C14" i="3"/>
  <c r="C9" i="3"/>
  <c r="C4" i="3"/>
</calcChain>
</file>

<file path=xl/sharedStrings.xml><?xml version="1.0" encoding="utf-8"?>
<sst xmlns="http://schemas.openxmlformats.org/spreadsheetml/2006/main" count="268" uniqueCount="44">
  <si>
    <t>ПЕРИОД</t>
  </si>
  <si>
    <t>ВКУПНО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</si>
  <si>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</si>
  <si>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</si>
  <si>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</si>
  <si>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</si>
  <si>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</si>
  <si>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</si>
  <si>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</si>
  <si>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</si>
  <si>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</si>
  <si>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</si>
  <si>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</si>
  <si>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</si>
  <si>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</si>
  <si>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</si>
  <si>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</si>
  <si>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</si>
  <si>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</si>
  <si>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</si>
  <si>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</si>
  <si>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</si>
  <si>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</si>
  <si>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</si>
  <si>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</si>
  <si>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</si>
  <si>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25.10.2020</t>
  </si>
  <si>
    <t>3Bh</t>
  </si>
  <si>
    <t>Ангажирана aFRR регулација СУМАРНО - 25.10.2020</t>
  </si>
  <si>
    <t>Ангажирана mFRR регулација за нагоре - 25.10.2020</t>
  </si>
  <si>
    <t>Ангажирана mFRR регулација за надолу - 25.10.2020</t>
  </si>
  <si>
    <t>Ангажирана mFRR регулација СУМАРНО- 25.10.2020</t>
  </si>
  <si>
    <t>Дата</t>
  </si>
  <si>
    <t>Cimb</t>
  </si>
  <si>
    <t>WAPpos</t>
  </si>
  <si>
    <t>WAPneg</t>
  </si>
  <si>
    <t>VAA+</t>
  </si>
  <si>
    <t>VAA-</t>
  </si>
  <si>
    <t xml:space="preserve">Цена на порамнување €/MWh </t>
  </si>
  <si>
    <t>Среден курс
 на НБРМ</t>
  </si>
  <si>
    <t>Ангажирана aFRR регулација за нагоре - 25.10.2020</t>
  </si>
  <si>
    <t>Ангажирана aFRR регулација за надолу - 25.10.2020</t>
  </si>
  <si>
    <t xml:space="preserve">Цена на порамнување МКД/MWh </t>
  </si>
  <si>
    <t>Area Control Error (MWh/h)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</si>
</sst>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theme="3"/>
      </right>
      <top style="medium">
        <color indexed="64"/>
      </top>
      <bottom/>
      <diagonal/>
    </border>
    <border>
      <left style="medium">
        <color theme="3"/>
      </left>
      <right/>
      <top style="medium">
        <color indexed="64"/>
      </top>
      <bottom/>
      <diagonal/>
    </border>
    <border>
      <left/>
      <right style="medium">
        <color theme="3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4" tint="-0.249977111117893"/>
      </left>
      <right style="thin">
        <color theme="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 style="medium">
        <color indexed="64"/>
      </bottom>
      <diagonal/>
    </border>
    <border>
      <left/>
      <right/>
      <top style="thin">
        <color theme="3"/>
      </top>
      <bottom style="medium">
        <color indexed="64"/>
      </bottom>
      <diagonal/>
    </border>
    <border>
      <left/>
      <right style="medium">
        <color indexed="64"/>
      </right>
      <top style="thin">
        <color theme="3"/>
      </top>
      <bottom style="medium">
        <color indexed="64"/>
      </bottom>
      <diagonal/>
    </border>
    <border>
      <left/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 style="medium">
        <color theme="3"/>
      </top>
      <bottom style="medium">
        <color indexed="64"/>
      </bottom>
      <diagonal/>
    </border>
    <border>
      <left/>
      <right/>
      <top style="medium">
        <color theme="3"/>
      </top>
      <bottom style="medium">
        <color indexed="64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3"/>
      </right>
      <top style="thin">
        <color theme="0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2" fontId="6" fillId="3" borderId="3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6" fillId="3" borderId="12" xfId="0" applyNumberFormat="1" applyFont="1" applyFill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4" fontId="2" fillId="4" borderId="15" xfId="0" applyNumberFormat="1" applyFont="1" applyFill="1" applyBorder="1" applyAlignment="1">
      <alignment horizontal="center" vertical="center"/>
    </xf>
    <xf numFmtId="4" fontId="4" fillId="5" borderId="16" xfId="0" applyNumberFormat="1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4" fontId="4" fillId="5" borderId="20" xfId="0" applyNumberFormat="1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center" vertical="center"/>
    </xf>
    <xf numFmtId="4" fontId="4" fillId="5" borderId="21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31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10" fillId="5" borderId="33" xfId="1" applyFont="1" applyFill="1" applyBorder="1" applyAlignment="1">
      <alignment horizontal="center" vertical="top" wrapText="1"/>
    </xf>
    <xf numFmtId="164" fontId="10" fillId="5" borderId="34" xfId="1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/>
    </xf>
    <xf numFmtId="164" fontId="10" fillId="5" borderId="0" xfId="1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/>
    </xf>
    <xf numFmtId="164" fontId="10" fillId="5" borderId="38" xfId="1" applyFont="1" applyFill="1" applyBorder="1" applyAlignment="1">
      <alignment horizontal="center" vertical="center" wrapText="1"/>
    </xf>
    <xf numFmtId="164" fontId="10" fillId="5" borderId="39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1" fillId="5" borderId="0" xfId="0" applyFont="1" applyFill="1" applyAlignment="1">
      <alignment vertical="center" wrapText="1"/>
    </xf>
    <xf numFmtId="14" fontId="12" fillId="2" borderId="1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2" fontId="2" fillId="4" borderId="42" xfId="0" applyNumberFormat="1" applyFont="1" applyFill="1" applyBorder="1" applyAlignment="1">
      <alignment horizontal="center" vertical="center"/>
    </xf>
    <xf numFmtId="2" fontId="2" fillId="4" borderId="43" xfId="0" applyNumberFormat="1" applyFont="1" applyFill="1" applyBorder="1" applyAlignment="1">
      <alignment horizontal="center" vertical="center"/>
    </xf>
    <xf numFmtId="14" fontId="5" fillId="2" borderId="23" xfId="0" applyNumberFormat="1" applyFont="1" applyFill="1" applyBorder="1" applyAlignment="1">
      <alignment horizontal="center"/>
    </xf>
    <xf numFmtId="14" fontId="5" fillId="2" borderId="24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14" fontId="3" fillId="2" borderId="25" xfId="0" applyNumberFormat="1" applyFont="1" applyFill="1" applyBorder="1" applyAlignment="1">
      <alignment horizontal="center" vertical="center"/>
    </xf>
    <xf numFmtId="14" fontId="3" fillId="2" borderId="29" xfId="0" applyNumberFormat="1" applyFont="1" applyFill="1" applyBorder="1" applyAlignment="1">
      <alignment horizontal="center" vertical="center"/>
    </xf>
    <xf numFmtId="14" fontId="3" fillId="2" borderId="26" xfId="0" applyNumberFormat="1" applyFont="1" applyFill="1" applyBorder="1" applyAlignment="1">
      <alignment horizontal="center" vertical="center"/>
    </xf>
    <xf numFmtId="14" fontId="3" fillId="2" borderId="30" xfId="0" applyNumberFormat="1" applyFont="1" applyFill="1" applyBorder="1" applyAlignment="1">
      <alignment horizontal="center" vertical="center"/>
    </xf>
    <xf numFmtId="14" fontId="7" fillId="2" borderId="27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14" fontId="3" fillId="2" borderId="32" xfId="0" applyNumberFormat="1" applyFont="1" applyFill="1" applyBorder="1" applyAlignment="1">
      <alignment horizontal="center" vertical="center"/>
    </xf>
    <xf numFmtId="14" fontId="3" fillId="2" borderId="35" xfId="0" applyNumberFormat="1" applyFont="1" applyFill="1" applyBorder="1" applyAlignment="1">
      <alignment horizontal="center" vertical="center"/>
    </xf>
    <xf numFmtId="14" fontId="3" fillId="2" borderId="40" xfId="0" applyNumberFormat="1" applyFont="1" applyFill="1" applyBorder="1" applyAlignment="1">
      <alignment horizontal="center" vertical="center" wrapText="1"/>
    </xf>
    <xf numFmtId="14" fontId="3" fillId="2" borderId="4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2" fontId="6" fillId="3" borderId="46" xfId="0" applyNumberFormat="1" applyFont="1" applyFill="1" applyBorder="1" applyAlignment="1">
      <alignment horizontal="center" vertical="center"/>
    </xf>
    <xf numFmtId="2" fontId="6" fillId="3" borderId="47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152400</xdr:rowOff>
    </xdr:from>
    <xdr:to>
      <xdr:col>11</xdr:col>
      <xdr:colOff>19050</xdr:colOff>
      <xdr:row>9</xdr:row>
      <xdr:rowOff>790575</xdr:rowOff>
    </xdr:to>
    <xdr:sp macro="" textlink="">
      <xdr:nvSpPr>
        <xdr:cNvPr id="4" name="TextBox 3"/>
        <xdr:cNvSpPr txBox="1"/>
      </xdr:nvSpPr>
      <xdr:spPr>
        <a:xfrm>
          <a:off x="276225" y="1676400"/>
          <a:ext cx="644842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mk-MK" sz="1100" b="1">
              <a:solidFill>
                <a:schemeClr val="tx2"/>
              </a:solidFill>
            </a:rPr>
            <a:t>Поради промена на зимско сметање на времето и појава на дополнителен еден час на 25.10.2020, </a:t>
          </a:r>
        </a:p>
        <a:p>
          <a:pPr algn="l"/>
          <a:r>
            <a:rPr lang="mk-MK" sz="1100" b="1">
              <a:solidFill>
                <a:schemeClr val="tx2"/>
              </a:solidFill>
            </a:rPr>
            <a:t>со цел соодветно координирање со </a:t>
          </a:r>
          <a:r>
            <a:rPr lang="en-US" sz="1100" b="1">
              <a:solidFill>
                <a:schemeClr val="tx2"/>
              </a:solidFill>
            </a:rPr>
            <a:t>HUPX </a:t>
          </a:r>
          <a:r>
            <a:rPr lang="mk-MK" sz="1100" b="1">
              <a:solidFill>
                <a:schemeClr val="tx2"/>
              </a:solidFill>
            </a:rPr>
            <a:t>берзата и прецизна пресметка на цената на порамнување,</a:t>
          </a:r>
        </a:p>
        <a:p>
          <a:pPr algn="l"/>
          <a:r>
            <a:rPr lang="mk-MK" sz="1100" b="1">
              <a:solidFill>
                <a:schemeClr val="tx2"/>
              </a:solidFill>
            </a:rPr>
            <a:t>сите тековни пресметки кои се однесуваат на овој ден ќе бидат објавени во овој фајл.</a:t>
          </a:r>
          <a:endParaRPr lang="en-US" sz="1100" b="1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0</xdr:col>
      <xdr:colOff>371475</xdr:colOff>
      <xdr:row>1</xdr:row>
      <xdr:rowOff>28575</xdr:rowOff>
    </xdr:from>
    <xdr:to>
      <xdr:col>6</xdr:col>
      <xdr:colOff>36483</xdr:colOff>
      <xdr:row>6</xdr:row>
      <xdr:rowOff>94195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19075"/>
          <a:ext cx="3322608" cy="1018120"/>
        </a:xfrm>
        <a:prstGeom prst="rect">
          <a:avLst/>
        </a:prstGeom>
      </xdr:spPr>
    </xdr:pic>
    <xdr:clientData/>
  </xdr:twoCellAnchor>
  <xdr:twoCellAnchor>
    <xdr:from>
      <xdr:col>0</xdr:col>
      <xdr:colOff>352424</xdr:colOff>
      <xdr:row>7</xdr:row>
      <xdr:rowOff>76200</xdr:rowOff>
    </xdr:from>
    <xdr:to>
      <xdr:col>6</xdr:col>
      <xdr:colOff>209549</xdr:colOff>
      <xdr:row>9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52424" y="1409700"/>
          <a:ext cx="351472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mk-MK" sz="1600" b="1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Calibri"/>
            </a:rPr>
            <a:t>Известување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0"/>
  <sheetViews>
    <sheetView workbookViewId="0">
      <selection activeCell="E10" sqref="E10"/>
    </sheetView>
  </sheetViews>
  <sheetFormatPr defaultRowHeight="15" x14ac:dyDescent="0.25"/>
  <cols>
    <col min="1" max="16384" width="9.140625" style="24"/>
  </cols>
  <sheetData>
    <row r="5" spans="2:11" s="25" customFormat="1" ht="15" customHeight="1" x14ac:dyDescent="0.25"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2:11" s="25" customFormat="1" ht="1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2:11" s="25" customFormat="1" ht="15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2:11" s="25" customFormat="1" ht="15" customHeigh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2:11" s="25" customFormat="1" ht="15" customHeight="1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2:11" s="25" customFormat="1" ht="409.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9"/>
  <sheetViews>
    <sheetView tabSelected="1" zoomScale="70" zoomScaleNormal="70" workbookViewId="0">
      <selection activeCell="L34" sqref="L34"/>
    </sheetView>
  </sheetViews>
  <sheetFormatPr defaultRowHeight="15" x14ac:dyDescent="0.25"/>
  <cols>
    <col min="1" max="1" width="9.140625" style="24"/>
    <col min="2" max="2" width="14.140625" style="24" customWidth="1"/>
    <col min="3" max="16384" width="9.140625" style="24"/>
  </cols>
  <sheetData>
    <row r="1" spans="2:29" ht="15.75" thickBot="1" x14ac:dyDescent="0.3"/>
    <row r="2" spans="2:29" ht="23.25" x14ac:dyDescent="0.35">
      <c r="B2" s="28" t="s">
        <v>0</v>
      </c>
      <c r="C2" s="30" t="s">
        <v>1</v>
      </c>
      <c r="D2" s="31"/>
      <c r="E2" s="34" t="s">
        <v>40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6"/>
    </row>
    <row r="3" spans="2:29" ht="15.75" thickBot="1" x14ac:dyDescent="0.3">
      <c r="B3" s="29"/>
      <c r="C3" s="32"/>
      <c r="D3" s="33"/>
      <c r="E3" s="1" t="s">
        <v>2</v>
      </c>
      <c r="F3" s="2" t="s">
        <v>3</v>
      </c>
      <c r="G3" s="2" t="s">
        <v>4</v>
      </c>
      <c r="H3" s="2" t="s">
        <v>27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2" t="s">
        <v>22</v>
      </c>
      <c r="AA3" s="2" t="s">
        <v>23</v>
      </c>
      <c r="AB3" s="2" t="s">
        <v>24</v>
      </c>
      <c r="AC3" s="3" t="s">
        <v>25</v>
      </c>
    </row>
    <row r="4" spans="2:29" ht="15.75" thickBot="1" x14ac:dyDescent="0.3">
      <c r="B4" s="4" t="s">
        <v>26</v>
      </c>
      <c r="C4" s="37">
        <f>SUM(E4:AC4)</f>
        <v>52.899999999999991</v>
      </c>
      <c r="D4" s="38"/>
      <c r="E4" s="10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4.2899999999999991</v>
      </c>
      <c r="O4" s="11">
        <v>5.009999999999998</v>
      </c>
      <c r="P4" s="11">
        <v>5.5100000000000016</v>
      </c>
      <c r="Q4" s="11">
        <v>0</v>
      </c>
      <c r="R4" s="11">
        <v>0</v>
      </c>
      <c r="S4" s="11">
        <v>5.259999999999998</v>
      </c>
      <c r="T4" s="11">
        <v>4.91</v>
      </c>
      <c r="U4" s="11">
        <v>3.25</v>
      </c>
      <c r="V4" s="11">
        <v>0</v>
      </c>
      <c r="W4" s="11">
        <v>5.1700000000000017</v>
      </c>
      <c r="X4" s="11">
        <v>4.6400000000000006</v>
      </c>
      <c r="Y4" s="11">
        <v>3.6500000000000021</v>
      </c>
      <c r="Z4" s="11">
        <v>0</v>
      </c>
      <c r="AA4" s="11">
        <v>5.610000000000003</v>
      </c>
      <c r="AB4" s="11">
        <v>5.5999999999999979</v>
      </c>
      <c r="AC4" s="12">
        <v>0</v>
      </c>
    </row>
    <row r="6" spans="2:29" ht="15.75" thickBot="1" x14ac:dyDescent="0.3"/>
    <row r="7" spans="2:29" ht="23.25" x14ac:dyDescent="0.35">
      <c r="B7" s="28" t="s">
        <v>0</v>
      </c>
      <c r="C7" s="30" t="s">
        <v>1</v>
      </c>
      <c r="D7" s="31"/>
      <c r="E7" s="39" t="s">
        <v>41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40"/>
    </row>
    <row r="8" spans="2:29" ht="15.75" thickBot="1" x14ac:dyDescent="0.3">
      <c r="B8" s="29"/>
      <c r="C8" s="32"/>
      <c r="D8" s="33"/>
      <c r="E8" s="1" t="s">
        <v>2</v>
      </c>
      <c r="F8" s="2" t="s">
        <v>3</v>
      </c>
      <c r="G8" s="2" t="s">
        <v>4</v>
      </c>
      <c r="H8" s="2" t="s">
        <v>27</v>
      </c>
      <c r="I8" s="2" t="s">
        <v>5</v>
      </c>
      <c r="J8" s="2" t="s">
        <v>6</v>
      </c>
      <c r="K8" s="2" t="s">
        <v>7</v>
      </c>
      <c r="L8" s="2" t="s">
        <v>8</v>
      </c>
      <c r="M8" s="2" t="s">
        <v>9</v>
      </c>
      <c r="N8" s="2" t="s">
        <v>10</v>
      </c>
      <c r="O8" s="2" t="s">
        <v>11</v>
      </c>
      <c r="P8" s="2" t="s">
        <v>12</v>
      </c>
      <c r="Q8" s="2" t="s">
        <v>13</v>
      </c>
      <c r="R8" s="2" t="s">
        <v>14</v>
      </c>
      <c r="S8" s="2" t="s">
        <v>15</v>
      </c>
      <c r="T8" s="2" t="s">
        <v>16</v>
      </c>
      <c r="U8" s="2" t="s">
        <v>17</v>
      </c>
      <c r="V8" s="2" t="s">
        <v>18</v>
      </c>
      <c r="W8" s="2" t="s">
        <v>19</v>
      </c>
      <c r="X8" s="2" t="s">
        <v>20</v>
      </c>
      <c r="Y8" s="2" t="s">
        <v>21</v>
      </c>
      <c r="Z8" s="2" t="s">
        <v>22</v>
      </c>
      <c r="AA8" s="2" t="s">
        <v>23</v>
      </c>
      <c r="AB8" s="2" t="s">
        <v>24</v>
      </c>
      <c r="AC8" s="3" t="s">
        <v>25</v>
      </c>
    </row>
    <row r="9" spans="2:29" ht="15.75" thickBot="1" x14ac:dyDescent="0.3">
      <c r="B9" s="4" t="s">
        <v>26</v>
      </c>
      <c r="C9" s="37">
        <f>SUM(E9:AC9)</f>
        <v>-73.41</v>
      </c>
      <c r="D9" s="38"/>
      <c r="E9" s="10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-2.9800000000000004</v>
      </c>
      <c r="P9" s="11">
        <v>-1.6700000000000017</v>
      </c>
      <c r="Q9" s="11">
        <v>-7.6899999999999977</v>
      </c>
      <c r="R9" s="11">
        <v>-0.85999999999999943</v>
      </c>
      <c r="S9" s="11">
        <v>-0.41000000000000014</v>
      </c>
      <c r="T9" s="11">
        <v>-3.9499999999999993</v>
      </c>
      <c r="U9" s="11">
        <v>-4.9800000000000004</v>
      </c>
      <c r="V9" s="11">
        <v>-17.690000000000001</v>
      </c>
      <c r="W9" s="11">
        <v>-4.4200000000000017</v>
      </c>
      <c r="X9" s="11">
        <v>-4.3900000000000006</v>
      </c>
      <c r="Y9" s="11">
        <v>-3.91</v>
      </c>
      <c r="Z9" s="11">
        <v>-11.339999999999996</v>
      </c>
      <c r="AA9" s="11">
        <v>-4.5100000000000016</v>
      </c>
      <c r="AB9" s="11">
        <v>-4.6099999999999994</v>
      </c>
      <c r="AC9" s="12">
        <v>0</v>
      </c>
    </row>
    <row r="11" spans="2:29" ht="15.75" thickBot="1" x14ac:dyDescent="0.3"/>
    <row r="12" spans="2:29" ht="23.25" x14ac:dyDescent="0.35">
      <c r="B12" s="28" t="s">
        <v>0</v>
      </c>
      <c r="C12" s="30" t="s">
        <v>1</v>
      </c>
      <c r="D12" s="31"/>
      <c r="E12" s="34" t="s">
        <v>28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6"/>
    </row>
    <row r="13" spans="2:29" ht="15.75" thickBot="1" x14ac:dyDescent="0.3">
      <c r="B13" s="29"/>
      <c r="C13" s="32"/>
      <c r="D13" s="33"/>
      <c r="E13" s="1" t="s">
        <v>2</v>
      </c>
      <c r="F13" s="2" t="s">
        <v>3</v>
      </c>
      <c r="G13" s="2" t="s">
        <v>4</v>
      </c>
      <c r="H13" s="2" t="s">
        <v>27</v>
      </c>
      <c r="I13" s="2" t="s">
        <v>5</v>
      </c>
      <c r="J13" s="2" t="s">
        <v>6</v>
      </c>
      <c r="K13" s="2" t="s">
        <v>7</v>
      </c>
      <c r="L13" s="2" t="s">
        <v>8</v>
      </c>
      <c r="M13" s="2" t="s">
        <v>9</v>
      </c>
      <c r="N13" s="2" t="s">
        <v>10</v>
      </c>
      <c r="O13" s="2" t="s">
        <v>11</v>
      </c>
      <c r="P13" s="2" t="s">
        <v>12</v>
      </c>
      <c r="Q13" s="2" t="s">
        <v>13</v>
      </c>
      <c r="R13" s="2" t="s">
        <v>14</v>
      </c>
      <c r="S13" s="2" t="s">
        <v>15</v>
      </c>
      <c r="T13" s="2" t="s">
        <v>16</v>
      </c>
      <c r="U13" s="2" t="s">
        <v>17</v>
      </c>
      <c r="V13" s="2" t="s">
        <v>18</v>
      </c>
      <c r="W13" s="2" t="s">
        <v>19</v>
      </c>
      <c r="X13" s="2" t="s">
        <v>20</v>
      </c>
      <c r="Y13" s="2" t="s">
        <v>21</v>
      </c>
      <c r="Z13" s="2" t="s">
        <v>22</v>
      </c>
      <c r="AA13" s="2" t="s">
        <v>23</v>
      </c>
      <c r="AB13" s="2" t="s">
        <v>24</v>
      </c>
      <c r="AC13" s="3" t="s">
        <v>25</v>
      </c>
    </row>
    <row r="14" spans="2:29" ht="15.75" thickBot="1" x14ac:dyDescent="0.3">
      <c r="B14" s="4" t="s">
        <v>26</v>
      </c>
      <c r="C14" s="5">
        <f>SUMIF(E14:AC14,"&gt;0")</f>
        <v>19.059999999999995</v>
      </c>
      <c r="D14" s="6">
        <f>SUMIF(F14:AD14,"&lt;0")</f>
        <v>-39.569999999999993</v>
      </c>
      <c r="E14" s="11">
        <f>E4+E9</f>
        <v>0</v>
      </c>
      <c r="F14" s="11">
        <f t="shared" ref="F14:AC14" si="0">F4+F9</f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1">
        <f t="shared" si="0"/>
        <v>0</v>
      </c>
      <c r="N14" s="11">
        <f t="shared" si="0"/>
        <v>4.2899999999999991</v>
      </c>
      <c r="O14" s="11">
        <f t="shared" si="0"/>
        <v>2.0299999999999976</v>
      </c>
      <c r="P14" s="11">
        <f t="shared" si="0"/>
        <v>3.84</v>
      </c>
      <c r="Q14" s="11">
        <f t="shared" si="0"/>
        <v>-7.6899999999999977</v>
      </c>
      <c r="R14" s="11">
        <f t="shared" si="0"/>
        <v>-0.85999999999999943</v>
      </c>
      <c r="S14" s="11">
        <f t="shared" si="0"/>
        <v>4.8499999999999979</v>
      </c>
      <c r="T14" s="11">
        <f t="shared" si="0"/>
        <v>0.96000000000000085</v>
      </c>
      <c r="U14" s="11">
        <f t="shared" si="0"/>
        <v>-1.7300000000000004</v>
      </c>
      <c r="V14" s="11">
        <f t="shared" si="0"/>
        <v>-17.690000000000001</v>
      </c>
      <c r="W14" s="11">
        <f t="shared" si="0"/>
        <v>0.75</v>
      </c>
      <c r="X14" s="11">
        <f t="shared" si="0"/>
        <v>0.25</v>
      </c>
      <c r="Y14" s="11">
        <f t="shared" si="0"/>
        <v>-0.25999999999999801</v>
      </c>
      <c r="Z14" s="11">
        <f t="shared" si="0"/>
        <v>-11.339999999999996</v>
      </c>
      <c r="AA14" s="11">
        <f t="shared" si="0"/>
        <v>1.1000000000000014</v>
      </c>
      <c r="AB14" s="11">
        <f t="shared" si="0"/>
        <v>0.98999999999999844</v>
      </c>
      <c r="AC14" s="12">
        <f t="shared" si="0"/>
        <v>0</v>
      </c>
    </row>
    <row r="16" spans="2:29" ht="15.75" thickBot="1" x14ac:dyDescent="0.3"/>
    <row r="17" spans="2:29" ht="23.25" x14ac:dyDescent="0.35">
      <c r="B17" s="28" t="s">
        <v>0</v>
      </c>
      <c r="C17" s="30" t="s">
        <v>1</v>
      </c>
      <c r="D17" s="31"/>
      <c r="E17" s="34" t="s">
        <v>29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</row>
    <row r="18" spans="2:29" ht="15.75" thickBot="1" x14ac:dyDescent="0.3">
      <c r="B18" s="29"/>
      <c r="C18" s="32"/>
      <c r="D18" s="33"/>
      <c r="E18" s="1" t="s">
        <v>2</v>
      </c>
      <c r="F18" s="2" t="s">
        <v>3</v>
      </c>
      <c r="G18" s="2" t="s">
        <v>4</v>
      </c>
      <c r="H18" s="2" t="s">
        <v>27</v>
      </c>
      <c r="I18" s="2" t="s">
        <v>5</v>
      </c>
      <c r="J18" s="2" t="s">
        <v>6</v>
      </c>
      <c r="K18" s="2" t="s">
        <v>7</v>
      </c>
      <c r="L18" s="2" t="s">
        <v>8</v>
      </c>
      <c r="M18" s="2" t="s">
        <v>9</v>
      </c>
      <c r="N18" s="2" t="s">
        <v>10</v>
      </c>
      <c r="O18" s="2" t="s">
        <v>11</v>
      </c>
      <c r="P18" s="2" t="s">
        <v>12</v>
      </c>
      <c r="Q18" s="2" t="s">
        <v>13</v>
      </c>
      <c r="R18" s="2" t="s">
        <v>14</v>
      </c>
      <c r="S18" s="2" t="s">
        <v>15</v>
      </c>
      <c r="T18" s="2" t="s">
        <v>16</v>
      </c>
      <c r="U18" s="2" t="s">
        <v>17</v>
      </c>
      <c r="V18" s="2" t="s">
        <v>18</v>
      </c>
      <c r="W18" s="2" t="s">
        <v>19</v>
      </c>
      <c r="X18" s="2" t="s">
        <v>20</v>
      </c>
      <c r="Y18" s="2" t="s">
        <v>21</v>
      </c>
      <c r="Z18" s="2" t="s">
        <v>22</v>
      </c>
      <c r="AA18" s="2" t="s">
        <v>23</v>
      </c>
      <c r="AB18" s="2" t="s">
        <v>24</v>
      </c>
      <c r="AC18" s="3" t="s">
        <v>25</v>
      </c>
    </row>
    <row r="19" spans="2:29" ht="15.75" thickBot="1" x14ac:dyDescent="0.3">
      <c r="B19" s="4" t="s">
        <v>26</v>
      </c>
      <c r="C19" s="41">
        <f>SUM(E19:AC19)</f>
        <v>1006</v>
      </c>
      <c r="D19" s="42"/>
      <c r="E19" s="11">
        <v>52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17</v>
      </c>
      <c r="N19" s="11">
        <v>22</v>
      </c>
      <c r="O19" s="11">
        <v>89</v>
      </c>
      <c r="P19" s="11">
        <v>93</v>
      </c>
      <c r="Q19" s="11">
        <v>91</v>
      </c>
      <c r="R19" s="11">
        <v>62</v>
      </c>
      <c r="S19" s="11">
        <v>57</v>
      </c>
      <c r="T19" s="11">
        <v>67</v>
      </c>
      <c r="U19" s="11">
        <v>97</v>
      </c>
      <c r="V19" s="11">
        <v>115</v>
      </c>
      <c r="W19" s="11">
        <v>40</v>
      </c>
      <c r="X19" s="11">
        <v>40</v>
      </c>
      <c r="Y19" s="11">
        <v>40</v>
      </c>
      <c r="Z19" s="11">
        <v>34</v>
      </c>
      <c r="AA19" s="11">
        <v>61</v>
      </c>
      <c r="AB19" s="11">
        <v>5</v>
      </c>
      <c r="AC19" s="12">
        <v>24</v>
      </c>
    </row>
    <row r="21" spans="2:29" ht="15.75" thickBot="1" x14ac:dyDescent="0.3"/>
    <row r="22" spans="2:29" ht="23.25" x14ac:dyDescent="0.35">
      <c r="B22" s="28" t="s">
        <v>0</v>
      </c>
      <c r="C22" s="30" t="s">
        <v>1</v>
      </c>
      <c r="D22" s="31"/>
      <c r="E22" s="43" t="s">
        <v>30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5"/>
    </row>
    <row r="23" spans="2:29" ht="15.75" thickBot="1" x14ac:dyDescent="0.3">
      <c r="B23" s="29"/>
      <c r="C23" s="32"/>
      <c r="D23" s="33"/>
      <c r="E23" s="1" t="s">
        <v>2</v>
      </c>
      <c r="F23" s="2" t="s">
        <v>3</v>
      </c>
      <c r="G23" s="2" t="s">
        <v>4</v>
      </c>
      <c r="H23" s="2" t="s">
        <v>27</v>
      </c>
      <c r="I23" s="2" t="s">
        <v>5</v>
      </c>
      <c r="J23" s="2" t="s">
        <v>6</v>
      </c>
      <c r="K23" s="2" t="s">
        <v>7</v>
      </c>
      <c r="L23" s="2" t="s">
        <v>8</v>
      </c>
      <c r="M23" s="2" t="s">
        <v>9</v>
      </c>
      <c r="N23" s="2" t="s">
        <v>10</v>
      </c>
      <c r="O23" s="2" t="s">
        <v>11</v>
      </c>
      <c r="P23" s="2" t="s">
        <v>12</v>
      </c>
      <c r="Q23" s="2" t="s">
        <v>13</v>
      </c>
      <c r="R23" s="2" t="s">
        <v>14</v>
      </c>
      <c r="S23" s="2" t="s">
        <v>15</v>
      </c>
      <c r="T23" s="2" t="s">
        <v>16</v>
      </c>
      <c r="U23" s="2" t="s">
        <v>17</v>
      </c>
      <c r="V23" s="2" t="s">
        <v>18</v>
      </c>
      <c r="W23" s="2" t="s">
        <v>19</v>
      </c>
      <c r="X23" s="2" t="s">
        <v>20</v>
      </c>
      <c r="Y23" s="2" t="s">
        <v>21</v>
      </c>
      <c r="Z23" s="2" t="s">
        <v>22</v>
      </c>
      <c r="AA23" s="2" t="s">
        <v>23</v>
      </c>
      <c r="AB23" s="2" t="s">
        <v>24</v>
      </c>
      <c r="AC23" s="3" t="s">
        <v>25</v>
      </c>
    </row>
    <row r="24" spans="2:29" ht="15.75" thickBot="1" x14ac:dyDescent="0.3">
      <c r="B24" s="4" t="s">
        <v>26</v>
      </c>
      <c r="C24" s="41">
        <f>SUM(E24:AC24)</f>
        <v>-54</v>
      </c>
      <c r="D24" s="41"/>
      <c r="E24" s="11">
        <v>0</v>
      </c>
      <c r="F24" s="11">
        <v>-15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-13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2">
        <v>-26</v>
      </c>
    </row>
    <row r="26" spans="2:29" ht="15.75" thickBot="1" x14ac:dyDescent="0.3"/>
    <row r="27" spans="2:29" ht="23.25" x14ac:dyDescent="0.35">
      <c r="B27" s="28" t="s">
        <v>0</v>
      </c>
      <c r="C27" s="30" t="s">
        <v>1</v>
      </c>
      <c r="D27" s="31"/>
      <c r="E27" s="34" t="s">
        <v>31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6"/>
    </row>
    <row r="28" spans="2:29" ht="15.75" thickBot="1" x14ac:dyDescent="0.3">
      <c r="B28" s="29"/>
      <c r="C28" s="32"/>
      <c r="D28" s="33"/>
      <c r="E28" s="1" t="s">
        <v>2</v>
      </c>
      <c r="F28" s="2" t="s">
        <v>3</v>
      </c>
      <c r="G28" s="2" t="s">
        <v>4</v>
      </c>
      <c r="H28" s="2" t="s">
        <v>27</v>
      </c>
      <c r="I28" s="2" t="s">
        <v>5</v>
      </c>
      <c r="J28" s="2" t="s">
        <v>6</v>
      </c>
      <c r="K28" s="2" t="s">
        <v>7</v>
      </c>
      <c r="L28" s="2" t="s">
        <v>8</v>
      </c>
      <c r="M28" s="2" t="s">
        <v>9</v>
      </c>
      <c r="N28" s="2" t="s">
        <v>10</v>
      </c>
      <c r="O28" s="2" t="s">
        <v>11</v>
      </c>
      <c r="P28" s="2" t="s">
        <v>12</v>
      </c>
      <c r="Q28" s="2" t="s">
        <v>13</v>
      </c>
      <c r="R28" s="2" t="s">
        <v>14</v>
      </c>
      <c r="S28" s="2" t="s">
        <v>15</v>
      </c>
      <c r="T28" s="2" t="s">
        <v>16</v>
      </c>
      <c r="U28" s="2" t="s">
        <v>17</v>
      </c>
      <c r="V28" s="2" t="s">
        <v>18</v>
      </c>
      <c r="W28" s="2" t="s">
        <v>19</v>
      </c>
      <c r="X28" s="2" t="s">
        <v>20</v>
      </c>
      <c r="Y28" s="2" t="s">
        <v>21</v>
      </c>
      <c r="Z28" s="2" t="s">
        <v>22</v>
      </c>
      <c r="AA28" s="2" t="s">
        <v>23</v>
      </c>
      <c r="AB28" s="2" t="s">
        <v>24</v>
      </c>
      <c r="AC28" s="3" t="s">
        <v>25</v>
      </c>
    </row>
    <row r="29" spans="2:29" ht="15.75" thickBot="1" x14ac:dyDescent="0.3">
      <c r="B29" s="4" t="s">
        <v>26</v>
      </c>
      <c r="C29" s="5">
        <f>SUMIF(E29:AC29,"&gt;0")</f>
        <v>969</v>
      </c>
      <c r="D29" s="6">
        <f>SUMIF(F29:AD29,"&lt;0")</f>
        <v>-17</v>
      </c>
      <c r="E29" s="10">
        <f>E19+E24</f>
        <v>52</v>
      </c>
      <c r="F29" s="11">
        <f t="shared" ref="F29:AC29" si="1">F19+F24</f>
        <v>-15</v>
      </c>
      <c r="G29" s="11">
        <f t="shared" si="1"/>
        <v>0</v>
      </c>
      <c r="H29" s="11">
        <f t="shared" si="1"/>
        <v>0</v>
      </c>
      <c r="I29" s="11">
        <f t="shared" si="1"/>
        <v>0</v>
      </c>
      <c r="J29" s="11">
        <f t="shared" si="1"/>
        <v>0</v>
      </c>
      <c r="K29" s="11">
        <f t="shared" si="1"/>
        <v>0</v>
      </c>
      <c r="L29" s="11">
        <f t="shared" si="1"/>
        <v>0</v>
      </c>
      <c r="M29" s="11">
        <f t="shared" si="1"/>
        <v>4</v>
      </c>
      <c r="N29" s="11">
        <f t="shared" si="1"/>
        <v>22</v>
      </c>
      <c r="O29" s="11">
        <f t="shared" si="1"/>
        <v>89</v>
      </c>
      <c r="P29" s="11">
        <f t="shared" si="1"/>
        <v>93</v>
      </c>
      <c r="Q29" s="11">
        <f t="shared" si="1"/>
        <v>91</v>
      </c>
      <c r="R29" s="11">
        <f t="shared" si="1"/>
        <v>62</v>
      </c>
      <c r="S29" s="11">
        <f t="shared" si="1"/>
        <v>57</v>
      </c>
      <c r="T29" s="11">
        <f t="shared" si="1"/>
        <v>67</v>
      </c>
      <c r="U29" s="11">
        <f t="shared" si="1"/>
        <v>97</v>
      </c>
      <c r="V29" s="11">
        <f t="shared" si="1"/>
        <v>115</v>
      </c>
      <c r="W29" s="11">
        <f t="shared" si="1"/>
        <v>40</v>
      </c>
      <c r="X29" s="11">
        <f t="shared" si="1"/>
        <v>40</v>
      </c>
      <c r="Y29" s="11">
        <f t="shared" si="1"/>
        <v>40</v>
      </c>
      <c r="Z29" s="11">
        <f t="shared" si="1"/>
        <v>34</v>
      </c>
      <c r="AA29" s="11">
        <f t="shared" si="1"/>
        <v>61</v>
      </c>
      <c r="AB29" s="11">
        <f t="shared" si="1"/>
        <v>5</v>
      </c>
      <c r="AC29" s="12">
        <f t="shared" si="1"/>
        <v>-2</v>
      </c>
    </row>
  </sheetData>
  <mergeCells count="22">
    <mergeCell ref="B27:B28"/>
    <mergeCell ref="C27:D28"/>
    <mergeCell ref="E27:AC27"/>
    <mergeCell ref="C9:D9"/>
    <mergeCell ref="B12:B13"/>
    <mergeCell ref="C12:D13"/>
    <mergeCell ref="E12:AC12"/>
    <mergeCell ref="B17:B18"/>
    <mergeCell ref="C17:D18"/>
    <mergeCell ref="E17:AC17"/>
    <mergeCell ref="C19:D19"/>
    <mergeCell ref="B22:B23"/>
    <mergeCell ref="C22:D23"/>
    <mergeCell ref="E22:AC22"/>
    <mergeCell ref="C24:D24"/>
    <mergeCell ref="B2:B3"/>
    <mergeCell ref="C2:D3"/>
    <mergeCell ref="E2:AC2"/>
    <mergeCell ref="C4:D4"/>
    <mergeCell ref="B7:B8"/>
    <mergeCell ref="C7:D8"/>
    <mergeCell ref="E7:A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8"/>
  <sheetViews>
    <sheetView workbookViewId="0">
      <selection activeCell="F31" sqref="F31"/>
    </sheetView>
  </sheetViews>
  <sheetFormatPr defaultRowHeight="15" x14ac:dyDescent="0.25"/>
  <cols>
    <col min="1" max="1" width="9.140625" style="24"/>
    <col min="2" max="2" width="14.5703125" style="24" customWidth="1"/>
    <col min="3" max="16384" width="9.140625" style="24"/>
  </cols>
  <sheetData>
    <row r="1" spans="2:28" ht="15.75" thickBot="1" x14ac:dyDescent="0.3"/>
    <row r="2" spans="2:28" ht="21.75" thickTop="1" x14ac:dyDescent="0.35">
      <c r="B2" s="46" t="s">
        <v>32</v>
      </c>
      <c r="C2" s="48" t="s">
        <v>33</v>
      </c>
      <c r="D2" s="50" t="s">
        <v>38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2"/>
    </row>
    <row r="3" spans="2:28" x14ac:dyDescent="0.25">
      <c r="B3" s="47"/>
      <c r="C3" s="49"/>
      <c r="D3" s="13" t="s">
        <v>2</v>
      </c>
      <c r="E3" s="14" t="s">
        <v>3</v>
      </c>
      <c r="F3" s="2" t="s">
        <v>4</v>
      </c>
      <c r="G3" s="2" t="s">
        <v>27</v>
      </c>
      <c r="H3" s="14" t="s">
        <v>5</v>
      </c>
      <c r="I3" s="14" t="s">
        <v>6</v>
      </c>
      <c r="J3" s="14" t="s">
        <v>7</v>
      </c>
      <c r="K3" s="14" t="s">
        <v>8</v>
      </c>
      <c r="L3" s="14" t="s">
        <v>9</v>
      </c>
      <c r="M3" s="14" t="s">
        <v>10</v>
      </c>
      <c r="N3" s="14" t="s">
        <v>11</v>
      </c>
      <c r="O3" s="14" t="s">
        <v>12</v>
      </c>
      <c r="P3" s="14" t="s">
        <v>13</v>
      </c>
      <c r="Q3" s="14" t="s">
        <v>14</v>
      </c>
      <c r="R3" s="14" t="s">
        <v>15</v>
      </c>
      <c r="S3" s="14" t="s">
        <v>16</v>
      </c>
      <c r="T3" s="14" t="s">
        <v>17</v>
      </c>
      <c r="U3" s="14" t="s">
        <v>18</v>
      </c>
      <c r="V3" s="14" t="s">
        <v>19</v>
      </c>
      <c r="W3" s="14" t="s">
        <v>20</v>
      </c>
      <c r="X3" s="14" t="s">
        <v>21</v>
      </c>
      <c r="Y3" s="14" t="s">
        <v>22</v>
      </c>
      <c r="Z3" s="14" t="s">
        <v>23</v>
      </c>
      <c r="AA3" s="14" t="s">
        <v>24</v>
      </c>
      <c r="AB3" s="15" t="s">
        <v>25</v>
      </c>
    </row>
    <row r="4" spans="2:28" x14ac:dyDescent="0.25">
      <c r="B4" s="53" t="s">
        <v>26</v>
      </c>
      <c r="C4" s="16" t="s">
        <v>34</v>
      </c>
      <c r="D4" s="17">
        <v>53.626346153846157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39.42235294117647</v>
      </c>
      <c r="M4" s="17">
        <v>53.052457208063899</v>
      </c>
      <c r="N4" s="17">
        <v>58.631337091798748</v>
      </c>
      <c r="O4" s="17">
        <v>58.810212161201896</v>
      </c>
      <c r="P4" s="17">
        <v>58.292857142857137</v>
      </c>
      <c r="Q4" s="17">
        <v>55.814354838709683</v>
      </c>
      <c r="R4" s="17">
        <v>54.934548666880815</v>
      </c>
      <c r="S4" s="17">
        <v>53.562247253511345</v>
      </c>
      <c r="T4" s="17">
        <v>54.807905236907736</v>
      </c>
      <c r="U4" s="17">
        <v>66.090608695652179</v>
      </c>
      <c r="V4" s="17">
        <v>82.310593314146558</v>
      </c>
      <c r="W4" s="17">
        <v>79.81210573476703</v>
      </c>
      <c r="X4" s="17">
        <v>77.50098510882016</v>
      </c>
      <c r="Y4" s="17">
        <v>69.314411764705881</v>
      </c>
      <c r="Z4" s="17">
        <v>60.679108242005704</v>
      </c>
      <c r="AA4" s="17">
        <v>60.131320754716974</v>
      </c>
      <c r="AB4" s="18">
        <v>0</v>
      </c>
    </row>
    <row r="5" spans="2:28" x14ac:dyDescent="0.25">
      <c r="B5" s="54"/>
      <c r="C5" s="19" t="s">
        <v>35</v>
      </c>
      <c r="D5" s="20">
        <v>0</v>
      </c>
      <c r="E5" s="20">
        <v>10.55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18">
        <v>10.8</v>
      </c>
    </row>
    <row r="6" spans="2:28" x14ac:dyDescent="0.25">
      <c r="B6" s="54"/>
      <c r="C6" s="19" t="s">
        <v>36</v>
      </c>
      <c r="D6" s="20">
        <v>0</v>
      </c>
      <c r="E6" s="20">
        <v>0</v>
      </c>
      <c r="F6" s="20">
        <v>9.35</v>
      </c>
      <c r="G6" s="20">
        <v>9.4600000000000009</v>
      </c>
      <c r="H6" s="20">
        <v>6</v>
      </c>
      <c r="I6" s="20">
        <v>6.24</v>
      </c>
      <c r="J6" s="20">
        <v>10.17</v>
      </c>
      <c r="K6" s="20">
        <v>14.08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18">
        <v>0</v>
      </c>
    </row>
    <row r="7" spans="2:28" x14ac:dyDescent="0.25">
      <c r="B7" s="47"/>
      <c r="C7" s="21" t="s">
        <v>37</v>
      </c>
      <c r="D7" s="22">
        <v>0</v>
      </c>
      <c r="E7" s="22">
        <v>0</v>
      </c>
      <c r="F7" s="22">
        <v>28.04</v>
      </c>
      <c r="G7" s="22">
        <v>28.38</v>
      </c>
      <c r="H7" s="22">
        <v>18</v>
      </c>
      <c r="I7" s="22">
        <v>18.71</v>
      </c>
      <c r="J7" s="22">
        <v>30.5</v>
      </c>
      <c r="K7" s="22">
        <v>42.23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3">
        <v>0</v>
      </c>
    </row>
    <row r="9" spans="2:28" ht="15.75" thickBot="1" x14ac:dyDescent="0.3"/>
    <row r="10" spans="2:28" x14ac:dyDescent="0.25">
      <c r="B10" s="55" t="s">
        <v>39</v>
      </c>
      <c r="C10" s="57">
        <v>61.696100000000001</v>
      </c>
    </row>
    <row r="11" spans="2:28" ht="15.75" thickBot="1" x14ac:dyDescent="0.3">
      <c r="B11" s="56"/>
      <c r="C11" s="58"/>
    </row>
    <row r="12" spans="2:28" ht="15.75" thickBot="1" x14ac:dyDescent="0.3"/>
    <row r="13" spans="2:28" ht="21.75" thickTop="1" x14ac:dyDescent="0.35">
      <c r="B13" s="46" t="s">
        <v>32</v>
      </c>
      <c r="C13" s="48" t="s">
        <v>33</v>
      </c>
      <c r="D13" s="50" t="s">
        <v>42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spans="2:28" x14ac:dyDescent="0.25">
      <c r="B14" s="47"/>
      <c r="C14" s="49"/>
      <c r="D14" s="13" t="s">
        <v>2</v>
      </c>
      <c r="E14" s="14" t="s">
        <v>3</v>
      </c>
      <c r="F14" s="2" t="s">
        <v>4</v>
      </c>
      <c r="G14" s="2" t="s">
        <v>27</v>
      </c>
      <c r="H14" s="14" t="s">
        <v>5</v>
      </c>
      <c r="I14" s="14" t="s">
        <v>6</v>
      </c>
      <c r="J14" s="14" t="s">
        <v>7</v>
      </c>
      <c r="K14" s="14" t="s">
        <v>8</v>
      </c>
      <c r="L14" s="14" t="s">
        <v>9</v>
      </c>
      <c r="M14" s="14" t="s">
        <v>10</v>
      </c>
      <c r="N14" s="14" t="s">
        <v>11</v>
      </c>
      <c r="O14" s="14" t="s">
        <v>12</v>
      </c>
      <c r="P14" s="14" t="s">
        <v>13</v>
      </c>
      <c r="Q14" s="14" t="s">
        <v>14</v>
      </c>
      <c r="R14" s="14" t="s">
        <v>15</v>
      </c>
      <c r="S14" s="14" t="s">
        <v>16</v>
      </c>
      <c r="T14" s="14" t="s">
        <v>17</v>
      </c>
      <c r="U14" s="14" t="s">
        <v>18</v>
      </c>
      <c r="V14" s="14" t="s">
        <v>19</v>
      </c>
      <c r="W14" s="14" t="s">
        <v>20</v>
      </c>
      <c r="X14" s="14" t="s">
        <v>21</v>
      </c>
      <c r="Y14" s="14" t="s">
        <v>22</v>
      </c>
      <c r="Z14" s="14" t="s">
        <v>23</v>
      </c>
      <c r="AA14" s="14" t="s">
        <v>24</v>
      </c>
      <c r="AB14" s="15" t="s">
        <v>25</v>
      </c>
    </row>
    <row r="15" spans="2:28" x14ac:dyDescent="0.25">
      <c r="B15" s="53" t="s">
        <v>26</v>
      </c>
      <c r="C15" s="16" t="s">
        <v>34</v>
      </c>
      <c r="D15" s="17">
        <f>D4*$C$10</f>
        <v>3308.5364149423081</v>
      </c>
      <c r="E15" s="17">
        <f t="shared" ref="E15:AB15" si="0">E4*$C$10</f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17">
        <f t="shared" si="0"/>
        <v>2432.2054292941175</v>
      </c>
      <c r="M15" s="17">
        <f t="shared" si="0"/>
        <v>3273.1297051544311</v>
      </c>
      <c r="N15" s="17">
        <f t="shared" si="0"/>
        <v>3617.3248363493249</v>
      </c>
      <c r="O15" s="17">
        <f t="shared" si="0"/>
        <v>3628.3607305187284</v>
      </c>
      <c r="P15" s="17">
        <f t="shared" si="0"/>
        <v>3596.4419435714285</v>
      </c>
      <c r="Q15" s="17">
        <f t="shared" si="0"/>
        <v>3443.5280175645166</v>
      </c>
      <c r="R15" s="17">
        <f t="shared" si="0"/>
        <v>3389.2474080067454</v>
      </c>
      <c r="S15" s="17">
        <f t="shared" si="0"/>
        <v>3304.5817627773613</v>
      </c>
      <c r="T15" s="17">
        <f t="shared" si="0"/>
        <v>3381.4340022867837</v>
      </c>
      <c r="U15" s="17">
        <f t="shared" si="0"/>
        <v>4077.5328031478266</v>
      </c>
      <c r="V15" s="17">
        <f t="shared" si="0"/>
        <v>5078.2425961689178</v>
      </c>
      <c r="W15" s="17">
        <f t="shared" si="0"/>
        <v>4924.0956566227605</v>
      </c>
      <c r="X15" s="17">
        <f t="shared" si="0"/>
        <v>4781.5085273722798</v>
      </c>
      <c r="Y15" s="17">
        <f t="shared" si="0"/>
        <v>4276.4288796764704</v>
      </c>
      <c r="Z15" s="17">
        <f t="shared" si="0"/>
        <v>3743.664330009608</v>
      </c>
      <c r="AA15" s="17">
        <f t="shared" si="0"/>
        <v>3709.8679784150941</v>
      </c>
      <c r="AB15" s="18">
        <f t="shared" si="0"/>
        <v>0</v>
      </c>
    </row>
    <row r="16" spans="2:28" x14ac:dyDescent="0.25">
      <c r="B16" s="54"/>
      <c r="C16" s="19" t="s">
        <v>35</v>
      </c>
      <c r="D16" s="20">
        <f t="shared" ref="D16:AB18" si="1">D5*$C$10</f>
        <v>0</v>
      </c>
      <c r="E16" s="20">
        <f t="shared" si="1"/>
        <v>650.89385500000003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20">
        <f t="shared" si="1"/>
        <v>0</v>
      </c>
      <c r="Y16" s="20">
        <f t="shared" si="1"/>
        <v>0</v>
      </c>
      <c r="Z16" s="20">
        <f t="shared" si="1"/>
        <v>0</v>
      </c>
      <c r="AA16" s="20">
        <f t="shared" si="1"/>
        <v>0</v>
      </c>
      <c r="AB16" s="18">
        <f t="shared" si="1"/>
        <v>666.31788000000006</v>
      </c>
    </row>
    <row r="17" spans="2:28" x14ac:dyDescent="0.25">
      <c r="B17" s="54"/>
      <c r="C17" s="19" t="s">
        <v>36</v>
      </c>
      <c r="D17" s="20">
        <f t="shared" si="1"/>
        <v>0</v>
      </c>
      <c r="E17" s="20">
        <f t="shared" si="1"/>
        <v>0</v>
      </c>
      <c r="F17" s="20">
        <f t="shared" si="1"/>
        <v>576.85853499999996</v>
      </c>
      <c r="G17" s="20">
        <f t="shared" si="1"/>
        <v>583.64510600000006</v>
      </c>
      <c r="H17" s="20">
        <f t="shared" si="1"/>
        <v>370.17660000000001</v>
      </c>
      <c r="I17" s="20">
        <f t="shared" si="1"/>
        <v>384.98366400000003</v>
      </c>
      <c r="J17" s="20">
        <f t="shared" si="1"/>
        <v>627.44933700000001</v>
      </c>
      <c r="K17" s="20">
        <f t="shared" si="1"/>
        <v>868.68108800000005</v>
      </c>
      <c r="L17" s="20">
        <f t="shared" si="1"/>
        <v>0</v>
      </c>
      <c r="M17" s="20">
        <f t="shared" si="1"/>
        <v>0</v>
      </c>
      <c r="N17" s="20">
        <f t="shared" si="1"/>
        <v>0</v>
      </c>
      <c r="O17" s="20">
        <f t="shared" si="1"/>
        <v>0</v>
      </c>
      <c r="P17" s="20">
        <f t="shared" si="1"/>
        <v>0</v>
      </c>
      <c r="Q17" s="20">
        <f t="shared" si="1"/>
        <v>0</v>
      </c>
      <c r="R17" s="20">
        <f t="shared" si="1"/>
        <v>0</v>
      </c>
      <c r="S17" s="20">
        <f t="shared" si="1"/>
        <v>0</v>
      </c>
      <c r="T17" s="20">
        <f t="shared" si="1"/>
        <v>0</v>
      </c>
      <c r="U17" s="20">
        <f t="shared" si="1"/>
        <v>0</v>
      </c>
      <c r="V17" s="20">
        <f t="shared" si="1"/>
        <v>0</v>
      </c>
      <c r="W17" s="20">
        <f t="shared" si="1"/>
        <v>0</v>
      </c>
      <c r="X17" s="20">
        <f t="shared" si="1"/>
        <v>0</v>
      </c>
      <c r="Y17" s="20">
        <f t="shared" si="1"/>
        <v>0</v>
      </c>
      <c r="Z17" s="20">
        <f t="shared" si="1"/>
        <v>0</v>
      </c>
      <c r="AA17" s="20">
        <f t="shared" si="1"/>
        <v>0</v>
      </c>
      <c r="AB17" s="18">
        <f t="shared" si="1"/>
        <v>0</v>
      </c>
    </row>
    <row r="18" spans="2:28" x14ac:dyDescent="0.25">
      <c r="B18" s="47"/>
      <c r="C18" s="21" t="s">
        <v>37</v>
      </c>
      <c r="D18" s="22">
        <f t="shared" si="1"/>
        <v>0</v>
      </c>
      <c r="E18" s="22">
        <f t="shared" si="1"/>
        <v>0</v>
      </c>
      <c r="F18" s="22">
        <f t="shared" si="1"/>
        <v>1729.958644</v>
      </c>
      <c r="G18" s="22">
        <f t="shared" si="1"/>
        <v>1750.9353180000001</v>
      </c>
      <c r="H18" s="22">
        <f t="shared" si="1"/>
        <v>1110.5298</v>
      </c>
      <c r="I18" s="22">
        <f t="shared" si="1"/>
        <v>1154.3340310000001</v>
      </c>
      <c r="J18" s="22">
        <f t="shared" si="1"/>
        <v>1881.7310500000001</v>
      </c>
      <c r="K18" s="22">
        <f t="shared" si="1"/>
        <v>2605.4263029999997</v>
      </c>
      <c r="L18" s="22">
        <f t="shared" si="1"/>
        <v>0</v>
      </c>
      <c r="M18" s="22">
        <f t="shared" si="1"/>
        <v>0</v>
      </c>
      <c r="N18" s="22">
        <f t="shared" si="1"/>
        <v>0</v>
      </c>
      <c r="O18" s="22">
        <f t="shared" si="1"/>
        <v>0</v>
      </c>
      <c r="P18" s="22">
        <f t="shared" si="1"/>
        <v>0</v>
      </c>
      <c r="Q18" s="22">
        <f t="shared" si="1"/>
        <v>0</v>
      </c>
      <c r="R18" s="22">
        <f t="shared" si="1"/>
        <v>0</v>
      </c>
      <c r="S18" s="22">
        <f t="shared" si="1"/>
        <v>0</v>
      </c>
      <c r="T18" s="22">
        <f t="shared" si="1"/>
        <v>0</v>
      </c>
      <c r="U18" s="22">
        <f t="shared" si="1"/>
        <v>0</v>
      </c>
      <c r="V18" s="22">
        <f t="shared" si="1"/>
        <v>0</v>
      </c>
      <c r="W18" s="22">
        <f t="shared" si="1"/>
        <v>0</v>
      </c>
      <c r="X18" s="22">
        <f t="shared" si="1"/>
        <v>0</v>
      </c>
      <c r="Y18" s="22">
        <f t="shared" si="1"/>
        <v>0</v>
      </c>
      <c r="Z18" s="22">
        <f t="shared" si="1"/>
        <v>0</v>
      </c>
      <c r="AA18" s="22">
        <f t="shared" si="1"/>
        <v>0</v>
      </c>
      <c r="AB18" s="23">
        <f t="shared" si="1"/>
        <v>0</v>
      </c>
    </row>
  </sheetData>
  <mergeCells count="10">
    <mergeCell ref="B13:B14"/>
    <mergeCell ref="C13:C14"/>
    <mergeCell ref="D13:AB13"/>
    <mergeCell ref="B15:B18"/>
    <mergeCell ref="B2:B3"/>
    <mergeCell ref="C2:C3"/>
    <mergeCell ref="D2:AB2"/>
    <mergeCell ref="B4:B7"/>
    <mergeCell ref="B10:B11"/>
    <mergeCell ref="C10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"/>
  <sheetViews>
    <sheetView workbookViewId="0">
      <selection activeCell="K23" sqref="K23"/>
    </sheetView>
  </sheetViews>
  <sheetFormatPr defaultRowHeight="15" x14ac:dyDescent="0.25"/>
  <cols>
    <col min="1" max="1" width="9.140625" style="24"/>
    <col min="2" max="2" width="11.140625" style="24" customWidth="1"/>
    <col min="3" max="16384" width="9.140625" style="24"/>
  </cols>
  <sheetData>
    <row r="1" spans="2:28" ht="15.75" thickBot="1" x14ac:dyDescent="0.3"/>
    <row r="2" spans="2:28" ht="23.25" x14ac:dyDescent="0.35">
      <c r="B2" s="59" t="s">
        <v>0</v>
      </c>
      <c r="C2" s="61" t="s">
        <v>1</v>
      </c>
      <c r="D2" s="62"/>
      <c r="E2" s="34" t="s">
        <v>43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2:28" ht="15.75" thickBot="1" x14ac:dyDescent="0.3">
      <c r="B3" s="60"/>
      <c r="C3" s="63"/>
      <c r="D3" s="64"/>
      <c r="E3" s="1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19</v>
      </c>
      <c r="W3" s="2" t="s">
        <v>20</v>
      </c>
      <c r="X3" s="2" t="s">
        <v>21</v>
      </c>
      <c r="Y3" s="2" t="s">
        <v>22</v>
      </c>
      <c r="Z3" s="2" t="s">
        <v>23</v>
      </c>
      <c r="AA3" s="2" t="s">
        <v>24</v>
      </c>
      <c r="AB3" s="3" t="s">
        <v>25</v>
      </c>
    </row>
    <row r="4" spans="2:28" ht="15.75" thickBot="1" x14ac:dyDescent="0.3">
      <c r="B4" s="27">
        <v>44129</v>
      </c>
      <c r="C4" s="65">
        <f>SUM(E4:AB4)</f>
        <v>-66.430000000000078</v>
      </c>
      <c r="D4" s="66"/>
      <c r="E4" s="7">
        <v>8.7590000000000003</v>
      </c>
      <c r="F4" s="8">
        <v>19.890999999999998</v>
      </c>
      <c r="G4" s="8">
        <v>195.11199999999999</v>
      </c>
      <c r="H4" s="8">
        <v>97.474000000000004</v>
      </c>
      <c r="I4" s="8">
        <v>91.262</v>
      </c>
      <c r="J4" s="8">
        <v>69.39</v>
      </c>
      <c r="K4" s="8">
        <v>10.638</v>
      </c>
      <c r="L4" s="8">
        <v>-53.914999999999999</v>
      </c>
      <c r="M4" s="8">
        <v>-56.427</v>
      </c>
      <c r="N4" s="8">
        <v>-46.38</v>
      </c>
      <c r="O4" s="8">
        <v>-48.267000000000003</v>
      </c>
      <c r="P4" s="8">
        <v>-10.754</v>
      </c>
      <c r="Q4" s="8">
        <v>-14.032999999999999</v>
      </c>
      <c r="R4" s="8">
        <v>-40.866</v>
      </c>
      <c r="S4" s="8">
        <v>-36.908999999999999</v>
      </c>
      <c r="T4" s="8">
        <v>-18.693999999999999</v>
      </c>
      <c r="U4" s="8">
        <v>-5.819</v>
      </c>
      <c r="V4" s="8">
        <v>-46.591000000000001</v>
      </c>
      <c r="W4" s="8">
        <v>-16.550999999999998</v>
      </c>
      <c r="X4" s="8">
        <v>-15.657999999999999</v>
      </c>
      <c r="Y4" s="8">
        <v>-27.45</v>
      </c>
      <c r="Z4" s="8">
        <v>-95.89</v>
      </c>
      <c r="AA4" s="8">
        <v>-31.792000000000002</v>
      </c>
      <c r="AB4" s="9">
        <v>7.04</v>
      </c>
    </row>
  </sheetData>
  <mergeCells count="4">
    <mergeCell ref="B2:B3"/>
    <mergeCell ref="C2:D3"/>
    <mergeCell ref="E2:AB2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Известување</vt:lpstr>
      <vt:lpstr>Ангажирана aFRR и mFRR енергија</vt:lpstr>
      <vt:lpstr>Цена на порамнување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Magdalena Trpovska</cp:lastModifiedBy>
  <dcterms:created xsi:type="dcterms:W3CDTF">2020-10-26T13:59:19Z</dcterms:created>
  <dcterms:modified xsi:type="dcterms:W3CDTF">2020-12-17T13:58:12Z</dcterms:modified>
</cp:coreProperties>
</file>